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2" sheetId="2" r:id="rId1"/>
    <sheet name="план" sheetId="3" r:id="rId2"/>
  </sheets>
  <calcPr calcId="144525" refMode="R1C1"/>
</workbook>
</file>

<file path=xl/calcChain.xml><?xml version="1.0" encoding="utf-8"?>
<calcChain xmlns="http://schemas.openxmlformats.org/spreadsheetml/2006/main">
  <c r="F25" i="3" l="1"/>
  <c r="F24" i="3"/>
  <c r="F23" i="3"/>
  <c r="E22" i="3"/>
  <c r="E26" i="3" s="1"/>
  <c r="F21" i="3"/>
  <c r="F22" i="3" s="1"/>
  <c r="F26" i="3" s="1"/>
  <c r="F20" i="3"/>
  <c r="F19" i="3"/>
  <c r="F18" i="3"/>
  <c r="F17" i="3"/>
  <c r="F16" i="3"/>
  <c r="F15" i="3"/>
  <c r="F14" i="3"/>
  <c r="F13" i="3"/>
  <c r="F12" i="3"/>
  <c r="F11" i="3"/>
  <c r="F10" i="3"/>
  <c r="D8" i="2" l="1"/>
</calcChain>
</file>

<file path=xl/sharedStrings.xml><?xml version="1.0" encoding="utf-8"?>
<sst xmlns="http://schemas.openxmlformats.org/spreadsheetml/2006/main" count="234" uniqueCount="160">
  <si>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</si>
  <si>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</si>
  <si>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</si>
  <si>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</si>
  <si>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</si>
  <si>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</si>
  <si>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</si>
  <si>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</si>
  <si>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</si>
  <si>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</si>
  <si>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9</t>
  </si>
  <si>
    <t>10</t>
  </si>
  <si>
    <t>Аварийное обслуживание</t>
  </si>
  <si>
    <t>11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</si>
  <si>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</si>
  <si>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</si>
  <si>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</si>
  <si>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</si>
  <si>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</si>
  <si>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</si>
  <si>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</si>
  <si>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</si>
  <si>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</si>
  <si>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</si>
  <si>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</si>
  <si>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</si>
  <si>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</si>
  <si>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</si>
  <si>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</si>
  <si>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Оплата услуг заказчика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</si>
  <si>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</si>
  <si>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</si>
  <si>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</si>
  <si>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</si>
  <si>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Инженерные сети (регламентные работы ,резерв на аварийное обслуживание)</t>
  </si>
  <si>
    <t>Освидетельствование</t>
  </si>
  <si>
    <t>Договор на обслуживание вентканалов</t>
  </si>
  <si>
    <t>Обследование вентканалов</t>
  </si>
  <si>
    <t>Содержание мусоропровода и мусорокамеры</t>
  </si>
  <si>
    <t>Сбор и выгрузка мусора из мусорокамер</t>
  </si>
  <si>
    <t>Промывка мусорокамеры</t>
  </si>
  <si>
    <t>Содержание лифтового хозяйства</t>
  </si>
  <si>
    <t>Техническое обслуживание лифтов(цена за месяц</t>
  </si>
  <si>
    <t>Дератизация</t>
  </si>
  <si>
    <t>Дезенфекция МОП спец .средствами</t>
  </si>
  <si>
    <t>Уборка территории с асфальтовым покрытием</t>
  </si>
  <si>
    <t>Санитарное содержание территории без асфальта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</si>
  <si>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</si>
  <si>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</si>
  <si>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</si>
  <si>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</si>
  <si>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Погашена задолженность за работы (услуги)</t>
  </si>
  <si>
    <t>шт.</t>
  </si>
  <si>
    <t>руб</t>
  </si>
  <si>
    <t>Полезная площадь</t>
  </si>
  <si>
    <t>усл</t>
  </si>
  <si>
    <t>шт</t>
  </si>
  <si>
    <t>м2/мес</t>
  </si>
  <si>
    <t>п.м</t>
  </si>
  <si>
    <t>Техническое освидетельствование лифтов</t>
  </si>
  <si>
    <t>Подсыпка пескосолянной смесью</t>
  </si>
  <si>
    <t xml:space="preserve">Очистка от наледи  и снега ступеней </t>
  </si>
  <si>
    <t>Услуга спецтехники</t>
  </si>
  <si>
    <t>квт/ч</t>
  </si>
  <si>
    <t xml:space="preserve">Содержание придомовой территории </t>
  </si>
  <si>
    <t>7</t>
  </si>
  <si>
    <t>8</t>
  </si>
  <si>
    <t>Всего с СОИ</t>
  </si>
  <si>
    <t>Регламентн. работы и тек. ремонт электроснабжение</t>
  </si>
  <si>
    <t>Регламентн. работы и тек. ремонт системы ЦО</t>
  </si>
  <si>
    <t>Регламентн. работы и тек. ремонт системы ХВС</t>
  </si>
  <si>
    <t>Регламентн. работы и тек. ремонт системы ГВС</t>
  </si>
  <si>
    <t>Регламентн. работы и тек. ремонт системы канализации</t>
  </si>
  <si>
    <t>Привоз рассады</t>
  </si>
  <si>
    <t>Услуга спецтехники(кронирование деревьев)</t>
  </si>
  <si>
    <t>Косметический ремонт подъезда (№ 9)</t>
  </si>
  <si>
    <t>Вывешивание табличек</t>
  </si>
  <si>
    <t>Задолженность на 01.01.2021 г.(руб)</t>
  </si>
  <si>
    <t>Услуга спецтехники(вывоз пней)</t>
  </si>
  <si>
    <t>Дробление пней (фасадная часть)</t>
  </si>
  <si>
    <t>Устройство полов бетонных</t>
  </si>
  <si>
    <t>Ремонт ливневки</t>
  </si>
  <si>
    <t>Согласно ПП РФ № 290</t>
  </si>
  <si>
    <t>Окос газона</t>
  </si>
  <si>
    <t>Получена оплата за отчетный период на сумму</t>
  </si>
  <si>
    <t>ФИНАНСОВЫЙ РЕЗУЛЬТАТ</t>
  </si>
  <si>
    <t>Исполнитель__________________</t>
  </si>
  <si>
    <t>акты</t>
  </si>
  <si>
    <t>Ген.директор ООО "Мастер- Сервис"</t>
  </si>
  <si>
    <t>Ремонт мягких кровель (кв.321,320,319, л/кл 9 под.,кв.34,35,105,106,107)</t>
  </si>
  <si>
    <t>5/1</t>
  </si>
  <si>
    <t xml:space="preserve">                 Работа с должниками                  </t>
  </si>
  <si>
    <t xml:space="preserve">                     Аварийно-диспетчерское обслуживание дневное и ППР                     </t>
  </si>
  <si>
    <t>Изготовление и установка аншлага</t>
  </si>
  <si>
    <t>12</t>
  </si>
  <si>
    <t>Замена мусороприемного клапана</t>
  </si>
  <si>
    <t>м.п.</t>
  </si>
  <si>
    <t>Санитарное содержание территории без асфальтового покрытия</t>
  </si>
  <si>
    <t>Установка п/ящиков, 1 под</t>
  </si>
  <si>
    <t>секц.</t>
  </si>
  <si>
    <t>Косметический ремонт подъезда (№ 1)</t>
  </si>
  <si>
    <t>Маслянная окраска входной двери (2 под.)</t>
  </si>
  <si>
    <t>Замена  разбитых стекол( 1 под., 5 эт.)</t>
  </si>
  <si>
    <t>Ремонт оконных рамм (1 под., 5 эт.</t>
  </si>
  <si>
    <t xml:space="preserve"> г.Тула , ул Пузакова , д.76 за  2021 год</t>
  </si>
  <si>
    <t>Задолженнность на 01.01.2022 г</t>
  </si>
  <si>
    <t>Услуга спецтехники(декабрь)</t>
  </si>
  <si>
    <t>маш\час</t>
  </si>
  <si>
    <t>Обработка территории пескосолянной смесью</t>
  </si>
  <si>
    <t>Ремонт мягких кровель кв.71,2, 4 по. , м/от</t>
  </si>
  <si>
    <t>Восстановление участков ж/бетонных полов 1,2,3,6,7 под.</t>
  </si>
  <si>
    <t>Прочий мелкий ремонт</t>
  </si>
  <si>
    <t>Устранение завалов( кв.354</t>
  </si>
  <si>
    <t>Осмотр вентканалов по заявкам (кв.272,72)</t>
  </si>
  <si>
    <t xml:space="preserve">Ген. директор ООО "Мастер-Сервис" </t>
  </si>
  <si>
    <t>_________________ Косьяненко  Е.Ю.</t>
  </si>
  <si>
    <t>План    работ (услуг ) согласно  договора управления  на  2022год</t>
  </si>
  <si>
    <t xml:space="preserve">МКД  адрес: Пузакова , дом 76  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</si>
  <si>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</si>
  <si>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</si>
  <si>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</si>
  <si>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</si>
  <si>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</si>
  <si>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</si>
  <si>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</si>
  <si>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</si>
  <si>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сумма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</si>
  <si>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</si>
  <si>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</si>
  <si>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</si>
  <si>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</si>
  <si>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Работы по содержанию и ремонту 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</si>
  <si>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</si>
  <si>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</si>
  <si>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</si>
  <si>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</si>
  <si>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</si>
  <si>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и благоустройства.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</si>
  <si>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</si>
  <si>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</si>
  <si>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</si>
  <si>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дымоходов и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</si>
  <si>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</si>
  <si>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</si>
  <si>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</si>
  <si>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здания</t>
  </si>
  <si>
    <t>Работы по содержанию и текущему ремонту лифтов МКД</t>
  </si>
  <si>
    <t>Работы по содержанию и текущему ремонту МУСОРОПРОВОДА МКД</t>
  </si>
  <si>
    <t>Итого  работ (услуг)необходимо  выполнить в соответствии с требованиями  законодательства РФ в 2022г</t>
  </si>
  <si>
    <t xml:space="preserve">СОИ- холодная вода  </t>
  </si>
  <si>
    <t>СОИ- электричество</t>
  </si>
  <si>
    <t xml:space="preserve">СОИ горячая вода  </t>
  </si>
  <si>
    <t>итого с ресурсами на СОИ</t>
  </si>
  <si>
    <t>Подписи сторон:</t>
  </si>
  <si>
    <t xml:space="preserve"> Представитель МКД ____________</t>
  </si>
  <si>
    <t>Исполнитель  экономист УК _______________</t>
  </si>
  <si>
    <t>Договор на внутригазовое обслуживание ВДГО</t>
  </si>
  <si>
    <t>Ведение паспортного учета, печать квитанций и абонентское обслуживание</t>
  </si>
  <si>
    <t>Оплачены работы  (услуги) 2021г</t>
  </si>
  <si>
    <t>Долг СП перед УК в сумме руб на 01.0.2022г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</si>
</sst>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&quot;р.&quot;_-;\-* #,##0.00&quot;р.&quot;_-;_-* &quot;-&quot;??&quot;р.&quot;_-;_-@_-"/>
    <numFmt numFmtId="164" formatCode="_-* #,##0.00\ _₽_-;\-* #,##0.00\ _₽_-;_-* &quot;-&quot;??\ _₽_-;_-@_-"/>
    <numFmt numFmtId="165" formatCode="#,##0.000"/>
    <numFmt numFmtId="166" formatCode="0.000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9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4" fontId="0" fillId="0" borderId="0" xfId="0" applyNumberFormat="1"/>
    <xf numFmtId="0" fontId="2" fillId="0" borderId="0" xfId="0" applyFont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15" fillId="3" borderId="9" xfId="0" applyFont="1" applyFill="1" applyBorder="1" applyAlignment="1"/>
    <xf numFmtId="0" fontId="15" fillId="3" borderId="10" xfId="0" applyFont="1" applyFill="1" applyBorder="1" applyAlignment="1"/>
    <xf numFmtId="4" fontId="15" fillId="3" borderId="10" xfId="0" applyNumberFormat="1" applyFont="1" applyFill="1" applyBorder="1" applyAlignment="1"/>
    <xf numFmtId="3" fontId="15" fillId="3" borderId="11" xfId="0" applyNumberFormat="1" applyFont="1" applyFill="1" applyBorder="1" applyAlignment="1">
      <alignment horizontal="center" vertical="center"/>
    </xf>
    <xf numFmtId="0" fontId="15" fillId="3" borderId="8" xfId="0" applyFont="1" applyFill="1" applyBorder="1" applyAlignment="1"/>
    <xf numFmtId="0" fontId="15" fillId="3" borderId="13" xfId="0" applyFont="1" applyFill="1" applyBorder="1" applyAlignment="1"/>
    <xf numFmtId="0" fontId="15" fillId="3" borderId="14" xfId="0" applyFont="1" applyFill="1" applyBorder="1" applyAlignment="1"/>
    <xf numFmtId="4" fontId="15" fillId="3" borderId="14" xfId="0" applyNumberFormat="1" applyFont="1" applyFill="1" applyBorder="1" applyAlignment="1"/>
    <xf numFmtId="3" fontId="15" fillId="3" borderId="15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1" fillId="4" borderId="5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4" fontId="10" fillId="0" borderId="5" xfId="0" applyNumberFormat="1" applyFont="1" applyFill="1" applyBorder="1"/>
    <xf numFmtId="165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44" fontId="7" fillId="3" borderId="5" xfId="1" applyFont="1" applyFill="1" applyBorder="1" applyAlignment="1">
      <alignment vertical="center" wrapText="1"/>
    </xf>
    <xf numFmtId="4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4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2" fontId="0" fillId="0" borderId="5" xfId="0" applyNumberFormat="1" applyBorder="1" applyAlignment="1">
      <alignment horizontal="right"/>
    </xf>
    <xf numFmtId="4" fontId="8" fillId="3" borderId="5" xfId="0" applyNumberFormat="1" applyFont="1" applyFill="1" applyBorder="1"/>
    <xf numFmtId="4" fontId="10" fillId="0" borderId="6" xfId="0" applyNumberFormat="1" applyFont="1" applyBorder="1" applyAlignment="1">
      <alignment horizontal="center" vertical="center"/>
    </xf>
    <xf numFmtId="164" fontId="10" fillId="0" borderId="5" xfId="2" applyFont="1" applyFill="1" applyBorder="1" applyAlignment="1">
      <alignment horizontal="center" vertical="center"/>
    </xf>
    <xf numFmtId="164" fontId="10" fillId="0" borderId="5" xfId="2" applyFont="1" applyFill="1" applyBorder="1"/>
    <xf numFmtId="164" fontId="10" fillId="0" borderId="5" xfId="2" applyFont="1" applyFill="1" applyBorder="1" applyAlignment="1">
      <alignment horizontal="center"/>
    </xf>
    <xf numFmtId="164" fontId="10" fillId="0" borderId="5" xfId="2" applyFont="1" applyBorder="1" applyAlignment="1">
      <alignment horizontal="center" vertical="center"/>
    </xf>
    <xf numFmtId="0" fontId="7" fillId="3" borderId="5" xfId="0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/>
    </xf>
    <xf numFmtId="0" fontId="6" fillId="0" borderId="0" xfId="0" applyFont="1"/>
    <xf numFmtId="0" fontId="17" fillId="3" borderId="0" xfId="0" applyFont="1" applyFill="1" applyBorder="1" applyAlignment="1"/>
    <xf numFmtId="49" fontId="11" fillId="0" borderId="4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 wrapText="1"/>
    </xf>
    <xf numFmtId="4" fontId="10" fillId="0" borderId="4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left" vertical="center" wrapText="1"/>
    </xf>
    <xf numFmtId="49" fontId="10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 wrapText="1"/>
    </xf>
    <xf numFmtId="2" fontId="10" fillId="0" borderId="5" xfId="0" applyNumberFormat="1" applyFont="1" applyFill="1" applyBorder="1" applyAlignment="1">
      <alignment horizontal="center"/>
    </xf>
    <xf numFmtId="0" fontId="8" fillId="0" borderId="0" xfId="0" applyFont="1"/>
    <xf numFmtId="4" fontId="10" fillId="3" borderId="5" xfId="0" applyNumberFormat="1" applyFont="1" applyFill="1" applyBorder="1" applyAlignment="1">
      <alignment vertical="center"/>
    </xf>
    <xf numFmtId="3" fontId="10" fillId="0" borderId="7" xfId="0" applyNumberFormat="1" applyFont="1" applyBorder="1" applyAlignment="1">
      <alignment horizontal="center" vertical="center"/>
    </xf>
    <xf numFmtId="0" fontId="10" fillId="0" borderId="0" xfId="0" applyFont="1" applyBorder="1"/>
    <xf numFmtId="3" fontId="10" fillId="0" borderId="12" xfId="0" applyNumberFormat="1" applyFont="1" applyBorder="1"/>
    <xf numFmtId="44" fontId="5" fillId="3" borderId="5" xfId="1" applyFont="1" applyFill="1" applyBorder="1" applyAlignment="1">
      <alignment horizontal="right" vertical="center" wrapText="1"/>
    </xf>
    <xf numFmtId="165" fontId="16" fillId="0" borderId="5" xfId="0" applyNumberFormat="1" applyFont="1" applyBorder="1" applyAlignment="1">
      <alignment horizontal="center" vertical="center"/>
    </xf>
    <xf numFmtId="165" fontId="10" fillId="0" borderId="4" xfId="0" applyNumberFormat="1" applyFont="1" applyBorder="1" applyAlignment="1">
      <alignment horizontal="center" vertical="center"/>
    </xf>
    <xf numFmtId="2" fontId="0" fillId="3" borderId="5" xfId="0" applyNumberFormat="1" applyFill="1" applyBorder="1" applyAlignment="1">
      <alignment horizontal="right" vertical="center"/>
    </xf>
    <xf numFmtId="2" fontId="2" fillId="0" borderId="5" xfId="0" applyNumberFormat="1" applyFont="1" applyBorder="1" applyAlignment="1">
      <alignment vertical="center"/>
    </xf>
    <xf numFmtId="2" fontId="0" fillId="0" borderId="5" xfId="0" applyNumberFormat="1" applyBorder="1" applyAlignment="1">
      <alignment horizontal="right" vertical="center"/>
    </xf>
    <xf numFmtId="2" fontId="0" fillId="5" borderId="5" xfId="0" applyNumberFormat="1" applyFill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2" fontId="0" fillId="0" borderId="4" xfId="0" applyNumberFormat="1" applyBorder="1" applyAlignment="1">
      <alignment horizontal="right" vertical="center"/>
    </xf>
    <xf numFmtId="0" fontId="11" fillId="0" borderId="0" xfId="0" applyFont="1"/>
    <xf numFmtId="4" fontId="2" fillId="0" borderId="0" xfId="0" applyNumberFormat="1" applyFont="1" applyFill="1" applyBorder="1" applyAlignment="1">
      <alignment horizontal="right" vertical="center"/>
    </xf>
    <xf numFmtId="4" fontId="8" fillId="0" borderId="5" xfId="0" applyNumberFormat="1" applyFont="1" applyBorder="1" applyAlignment="1"/>
    <xf numFmtId="0" fontId="0" fillId="0" borderId="0" xfId="0" applyAlignme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6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0" fillId="0" borderId="0" xfId="0" applyNumberFormat="1" applyFont="1" applyBorder="1" applyAlignment="1">
      <alignment horizontal="right"/>
    </xf>
    <xf numFmtId="0" fontId="19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 wrapText="1"/>
    </xf>
    <xf numFmtId="4" fontId="20" fillId="0" borderId="5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0" fontId="21" fillId="3" borderId="5" xfId="0" applyFont="1" applyFill="1" applyBorder="1" applyAlignment="1">
      <alignment horizontal="center" vertical="center" wrapText="1"/>
    </xf>
    <xf numFmtId="4" fontId="20" fillId="3" borderId="5" xfId="0" applyNumberFormat="1" applyFont="1" applyFill="1" applyBorder="1" applyAlignment="1">
      <alignment horizontal="center" vertical="center" wrapText="1"/>
    </xf>
    <xf numFmtId="166" fontId="22" fillId="3" borderId="5" xfId="0" applyNumberFormat="1" applyFont="1" applyFill="1" applyBorder="1" applyAlignment="1">
      <alignment horizontal="center" vertical="center"/>
    </xf>
    <xf numFmtId="0" fontId="23" fillId="0" borderId="5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4" fontId="20" fillId="3" borderId="5" xfId="0" applyNumberFormat="1" applyFont="1" applyFill="1" applyBorder="1" applyAlignment="1">
      <alignment horizontal="center" vertical="center"/>
    </xf>
    <xf numFmtId="3" fontId="20" fillId="3" borderId="5" xfId="0" applyNumberFormat="1" applyFont="1" applyFill="1" applyBorder="1" applyAlignment="1">
      <alignment horizontal="center" vertical="center"/>
    </xf>
    <xf numFmtId="0" fontId="10" fillId="0" borderId="16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25" fillId="3" borderId="5" xfId="0" applyFont="1" applyFill="1" applyBorder="1" applyAlignment="1"/>
    <xf numFmtId="0" fontId="24" fillId="3" borderId="5" xfId="0" applyFont="1" applyFill="1" applyBorder="1" applyAlignment="1">
      <alignment horizontal="center" vertical="center"/>
    </xf>
    <xf numFmtId="4" fontId="24" fillId="0" borderId="5" xfId="0" applyNumberFormat="1" applyFont="1" applyBorder="1" applyAlignment="1">
      <alignment horizontal="right" vertical="center"/>
    </xf>
    <xf numFmtId="4" fontId="22" fillId="3" borderId="5" xfId="0" applyNumberFormat="1" applyFont="1" applyFill="1" applyBorder="1" applyAlignment="1">
      <alignment horizontal="right"/>
    </xf>
    <xf numFmtId="4" fontId="22" fillId="3" borderId="5" xfId="0" applyNumberFormat="1" applyFont="1" applyFill="1" applyBorder="1" applyAlignment="1">
      <alignment horizontal="center" vertical="center"/>
    </xf>
    <xf numFmtId="0" fontId="23" fillId="0" borderId="16" xfId="0" applyFont="1" applyBorder="1" applyAlignment="1"/>
    <xf numFmtId="4" fontId="22" fillId="3" borderId="18" xfId="0" applyNumberFormat="1" applyFont="1" applyFill="1" applyBorder="1" applyAlignment="1">
      <alignment horizontal="right"/>
    </xf>
    <xf numFmtId="4" fontId="26" fillId="3" borderId="17" xfId="0" applyNumberFormat="1" applyFont="1" applyFill="1" applyBorder="1" applyAlignment="1">
      <alignment horizontal="right" vertical="center"/>
    </xf>
    <xf numFmtId="0" fontId="27" fillId="0" borderId="5" xfId="0" applyFont="1" applyBorder="1" applyAlignment="1">
      <alignment horizontal="center" vertical="center" wrapText="1"/>
    </xf>
    <xf numFmtId="4" fontId="28" fillId="3" borderId="5" xfId="0" applyNumberFormat="1" applyFont="1" applyFill="1" applyBorder="1" applyAlignment="1">
      <alignment vertical="center"/>
    </xf>
    <xf numFmtId="4" fontId="29" fillId="3" borderId="5" xfId="0" applyNumberFormat="1" applyFont="1" applyFill="1" applyBorder="1" applyAlignment="1">
      <alignment vertical="center"/>
    </xf>
    <xf numFmtId="0" fontId="23" fillId="0" borderId="0" xfId="0" applyFont="1" applyBorder="1" applyAlignment="1"/>
    <xf numFmtId="4" fontId="26" fillId="3" borderId="0" xfId="0" applyNumberFormat="1" applyFont="1" applyFill="1" applyBorder="1" applyAlignment="1">
      <alignment horizontal="left"/>
    </xf>
    <xf numFmtId="4" fontId="25" fillId="3" borderId="0" xfId="0" applyNumberFormat="1" applyFont="1" applyFill="1" applyBorder="1" applyAlignment="1">
      <alignment horizontal="left"/>
    </xf>
    <xf numFmtId="4" fontId="22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22" fillId="0" borderId="16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/>
    </xf>
  </cellXfs>
  <cellStyles count="3">
    <cellStyle name="Денежный" xfId="1" builtinId="4"/>
    <cellStyle name="Обычный" xfId="0" builtinId="0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tabSelected="1" topLeftCell="A73" workbookViewId="0">
      <selection activeCell="G93" sqref="G93"/>
    </sheetView>
  </sheetViews>
  <sheetFormatPr defaultRowHeight="15" x14ac:dyDescent="0.25"/>
  <cols>
    <col min="1" max="1" width="3.85546875" customWidth="1"/>
    <col min="2" max="2" width="40.85546875" customWidth="1"/>
    <col min="3" max="3" width="7.7109375" customWidth="1"/>
    <col min="4" max="4" width="10.85546875" customWidth="1"/>
    <col min="5" max="5" width="9.28515625" customWidth="1"/>
    <col min="6" max="6" width="9.42578125" customWidth="1"/>
    <col min="7" max="7" width="17.140625" customWidth="1"/>
    <col min="10" max="10" width="11.42578125" bestFit="1" customWidth="1"/>
  </cols>
  <sheetData>
    <row r="1" spans="1:7" x14ac:dyDescent="0.25">
      <c r="E1" s="146" t="s">
        <v>15</v>
      </c>
      <c r="F1" s="146"/>
    </row>
    <row r="2" spans="1:7" x14ac:dyDescent="0.25">
      <c r="E2" s="146" t="s">
        <v>88</v>
      </c>
      <c r="F2" s="146"/>
      <c r="G2" s="147"/>
    </row>
    <row r="3" spans="1:7" x14ac:dyDescent="0.25">
      <c r="E3" s="146" t="s">
        <v>16</v>
      </c>
      <c r="F3" s="146"/>
      <c r="G3" s="147"/>
    </row>
    <row r="5" spans="1:7" x14ac:dyDescent="0.25">
      <c r="A5" s="146" t="s">
        <v>17</v>
      </c>
      <c r="B5" s="146"/>
      <c r="C5" s="146"/>
      <c r="D5" s="146"/>
      <c r="E5" s="146"/>
      <c r="F5" s="146"/>
    </row>
    <row r="6" spans="1:7" x14ac:dyDescent="0.25">
      <c r="A6" s="146" t="s">
        <v>104</v>
      </c>
      <c r="B6" s="146"/>
      <c r="C6" s="146"/>
      <c r="D6" s="146"/>
      <c r="E6" s="146"/>
      <c r="F6" s="146"/>
    </row>
    <row r="7" spans="1:7" ht="15" customHeight="1" x14ac:dyDescent="0.25">
      <c r="A7" s="45"/>
      <c r="B7" s="45"/>
      <c r="C7" s="45"/>
      <c r="D7" s="45"/>
      <c r="E7" s="45"/>
      <c r="F7" s="45"/>
    </row>
    <row r="8" spans="1:7" ht="18" customHeight="1" x14ac:dyDescent="0.25">
      <c r="A8" s="1"/>
      <c r="B8" s="2" t="s">
        <v>18</v>
      </c>
      <c r="C8" s="3"/>
      <c r="D8" s="16" t="e">
        <f>#REF!+#REF!</f>
        <v>#REF!</v>
      </c>
      <c r="E8" s="4"/>
      <c r="F8" s="4"/>
      <c r="G8" s="98">
        <v>19.170000000000002</v>
      </c>
    </row>
    <row r="9" spans="1:7" ht="15.75" customHeight="1" x14ac:dyDescent="0.25">
      <c r="A9" s="1"/>
      <c r="B9" s="46" t="s">
        <v>54</v>
      </c>
      <c r="C9" s="5"/>
      <c r="D9" s="17"/>
      <c r="E9" s="6"/>
      <c r="F9" s="6"/>
      <c r="G9" s="47">
        <v>20114.71</v>
      </c>
    </row>
    <row r="10" spans="1:7" ht="15.75" customHeight="1" x14ac:dyDescent="0.35">
      <c r="A10" s="7"/>
      <c r="B10" s="19" t="s">
        <v>0</v>
      </c>
      <c r="C10" s="4"/>
      <c r="D10" s="18">
        <v>331.7</v>
      </c>
      <c r="E10" s="8"/>
      <c r="F10" s="44"/>
      <c r="G10" s="47">
        <v>3197.8</v>
      </c>
    </row>
    <row r="11" spans="1:7" ht="14.25" customHeight="1" x14ac:dyDescent="0.25">
      <c r="A11" s="1"/>
      <c r="B11" s="46" t="s">
        <v>77</v>
      </c>
      <c r="C11" s="5"/>
      <c r="D11" s="17"/>
      <c r="E11" s="6"/>
      <c r="F11" s="6"/>
      <c r="G11" s="62">
        <v>600673.87</v>
      </c>
    </row>
    <row r="12" spans="1:7" x14ac:dyDescent="0.25">
      <c r="A12" s="1"/>
      <c r="B12" s="46" t="s">
        <v>19</v>
      </c>
      <c r="C12" s="5"/>
      <c r="D12" s="17"/>
      <c r="E12" s="6"/>
      <c r="F12" s="6"/>
      <c r="G12" s="62">
        <v>5430654.3700000001</v>
      </c>
    </row>
    <row r="13" spans="1:7" x14ac:dyDescent="0.25">
      <c r="A13" s="1"/>
      <c r="B13" s="46" t="s">
        <v>20</v>
      </c>
      <c r="C13" s="5"/>
      <c r="D13" s="17"/>
      <c r="E13" s="6"/>
      <c r="F13" s="6"/>
      <c r="G13" s="62">
        <v>5269266.4400000004</v>
      </c>
    </row>
    <row r="14" spans="1:7" x14ac:dyDescent="0.25">
      <c r="A14" s="1"/>
      <c r="B14" s="46" t="s">
        <v>105</v>
      </c>
      <c r="C14" s="5"/>
      <c r="D14" s="17"/>
      <c r="E14" s="6"/>
      <c r="F14" s="6"/>
      <c r="G14" s="62">
        <v>762061.7999999997</v>
      </c>
    </row>
    <row r="15" spans="1:7" ht="17.25" customHeight="1" thickBot="1" x14ac:dyDescent="0.4">
      <c r="A15" s="7"/>
      <c r="B15" s="14" t="s">
        <v>14</v>
      </c>
      <c r="C15" s="4"/>
      <c r="D15" s="15"/>
      <c r="E15" s="15"/>
      <c r="F15" s="9"/>
      <c r="G15" s="48">
        <v>12</v>
      </c>
    </row>
    <row r="16" spans="1:7" ht="15" customHeight="1" x14ac:dyDescent="0.25">
      <c r="A16" s="149" t="s">
        <v>1</v>
      </c>
      <c r="B16" s="151" t="s">
        <v>2</v>
      </c>
      <c r="C16" s="153" t="s">
        <v>21</v>
      </c>
      <c r="D16" s="148" t="s">
        <v>23</v>
      </c>
      <c r="E16" s="144" t="s">
        <v>22</v>
      </c>
      <c r="F16" s="148" t="s">
        <v>24</v>
      </c>
      <c r="G16" s="49" t="s">
        <v>25</v>
      </c>
    </row>
    <row r="17" spans="1:7" x14ac:dyDescent="0.25">
      <c r="A17" s="150"/>
      <c r="B17" s="152"/>
      <c r="C17" s="144"/>
      <c r="D17" s="148"/>
      <c r="E17" s="145"/>
      <c r="F17" s="148"/>
      <c r="G17" s="49" t="s">
        <v>26</v>
      </c>
    </row>
    <row r="18" spans="1:7" ht="25.5" x14ac:dyDescent="0.25">
      <c r="A18" s="37">
        <v>1</v>
      </c>
      <c r="B18" s="50" t="s">
        <v>3</v>
      </c>
      <c r="C18" s="29"/>
      <c r="D18" s="30"/>
      <c r="E18" s="31"/>
      <c r="F18" s="57"/>
      <c r="G18" s="91">
        <v>1074125.514</v>
      </c>
    </row>
    <row r="19" spans="1:7" ht="23.25" customHeight="1" x14ac:dyDescent="0.25">
      <c r="A19" s="38"/>
      <c r="B19" s="55" t="s">
        <v>28</v>
      </c>
      <c r="C19" s="29" t="s">
        <v>27</v>
      </c>
      <c r="D19" s="30">
        <v>20114.71</v>
      </c>
      <c r="E19" s="60">
        <v>3.45</v>
      </c>
      <c r="F19" s="58">
        <v>12</v>
      </c>
      <c r="G19" s="92">
        <v>832748.99400000006</v>
      </c>
    </row>
    <row r="20" spans="1:7" ht="15.75" customHeight="1" x14ac:dyDescent="0.25">
      <c r="A20" s="39"/>
      <c r="B20" s="56" t="s">
        <v>29</v>
      </c>
      <c r="C20" s="29"/>
      <c r="D20" s="30">
        <v>20114.71</v>
      </c>
      <c r="E20" s="60">
        <v>1</v>
      </c>
      <c r="F20" s="58">
        <v>12</v>
      </c>
      <c r="G20" s="93">
        <v>241376.52</v>
      </c>
    </row>
    <row r="21" spans="1:7" ht="25.5" customHeight="1" x14ac:dyDescent="0.25">
      <c r="A21" s="39" t="s">
        <v>4</v>
      </c>
      <c r="B21" s="51" t="s">
        <v>30</v>
      </c>
      <c r="C21" s="29"/>
      <c r="D21" s="30"/>
      <c r="E21" s="60"/>
      <c r="F21" s="58"/>
      <c r="G21" s="94">
        <v>287049.04090000002</v>
      </c>
    </row>
    <row r="22" spans="1:7" ht="18" customHeight="1" x14ac:dyDescent="0.25">
      <c r="A22" s="39"/>
      <c r="B22" s="56" t="s">
        <v>31</v>
      </c>
      <c r="C22" s="29" t="s">
        <v>52</v>
      </c>
      <c r="D22" s="58">
        <v>853</v>
      </c>
      <c r="E22" s="60">
        <v>7</v>
      </c>
      <c r="F22" s="59">
        <v>12</v>
      </c>
      <c r="G22" s="92">
        <v>71652</v>
      </c>
    </row>
    <row r="23" spans="1:7" ht="18.75" customHeight="1" x14ac:dyDescent="0.25">
      <c r="A23" s="39"/>
      <c r="B23" s="56" t="s">
        <v>32</v>
      </c>
      <c r="C23" s="29" t="s">
        <v>53</v>
      </c>
      <c r="D23" s="83">
        <v>5269266.4400000004</v>
      </c>
      <c r="E23" s="60">
        <v>0.04</v>
      </c>
      <c r="F23" s="59">
        <v>1</v>
      </c>
      <c r="G23" s="92">
        <v>210770.65760000004</v>
      </c>
    </row>
    <row r="24" spans="1:7" ht="18.75" customHeight="1" x14ac:dyDescent="0.25">
      <c r="A24" s="39"/>
      <c r="B24" s="56" t="s">
        <v>91</v>
      </c>
      <c r="C24" s="29" t="s">
        <v>55</v>
      </c>
      <c r="D24" s="30">
        <v>20114.71</v>
      </c>
      <c r="E24" s="60">
        <v>0.23</v>
      </c>
      <c r="F24" s="59">
        <v>1</v>
      </c>
      <c r="G24" s="92">
        <v>4626.3833000000004</v>
      </c>
    </row>
    <row r="25" spans="1:7" ht="23.25" customHeight="1" x14ac:dyDescent="0.25">
      <c r="A25" s="39" t="s">
        <v>5</v>
      </c>
      <c r="B25" s="52" t="s">
        <v>33</v>
      </c>
      <c r="C25" s="88"/>
      <c r="D25" s="30"/>
      <c r="E25" s="60"/>
      <c r="F25" s="59"/>
      <c r="G25" s="94">
        <v>687243.72850000008</v>
      </c>
    </row>
    <row r="26" spans="1:7" ht="19.5" customHeight="1" x14ac:dyDescent="0.25">
      <c r="A26" s="39"/>
      <c r="B26" s="56" t="s">
        <v>75</v>
      </c>
      <c r="C26" s="29" t="s">
        <v>52</v>
      </c>
      <c r="D26" s="59">
        <v>1</v>
      </c>
      <c r="E26" s="60">
        <v>115000</v>
      </c>
      <c r="F26" s="59">
        <v>1</v>
      </c>
      <c r="G26" s="92">
        <v>115000</v>
      </c>
    </row>
    <row r="27" spans="1:7" ht="19.5" customHeight="1" x14ac:dyDescent="0.25">
      <c r="A27" s="39"/>
      <c r="B27" s="56" t="s">
        <v>100</v>
      </c>
      <c r="C27" s="29" t="s">
        <v>52</v>
      </c>
      <c r="D27" s="59">
        <v>1</v>
      </c>
      <c r="E27" s="60">
        <v>120000</v>
      </c>
      <c r="F27" s="59">
        <v>1</v>
      </c>
      <c r="G27" s="92">
        <v>120000</v>
      </c>
    </row>
    <row r="28" spans="1:7" ht="19.5" customHeight="1" x14ac:dyDescent="0.25">
      <c r="A28" s="39"/>
      <c r="B28" s="56" t="s">
        <v>101</v>
      </c>
      <c r="C28" s="29" t="s">
        <v>27</v>
      </c>
      <c r="D28" s="30">
        <v>8</v>
      </c>
      <c r="E28" s="30">
        <v>230</v>
      </c>
      <c r="F28" s="59">
        <v>1</v>
      </c>
      <c r="G28" s="92">
        <v>1840</v>
      </c>
    </row>
    <row r="29" spans="1:7" ht="27.75" customHeight="1" x14ac:dyDescent="0.25">
      <c r="A29" s="39"/>
      <c r="B29" s="56" t="s">
        <v>89</v>
      </c>
      <c r="C29" s="29" t="s">
        <v>27</v>
      </c>
      <c r="D29" s="30">
        <v>518</v>
      </c>
      <c r="E29" s="30">
        <v>538.63</v>
      </c>
      <c r="F29" s="59">
        <v>1</v>
      </c>
      <c r="G29" s="92">
        <v>279010.34000000003</v>
      </c>
    </row>
    <row r="30" spans="1:7" ht="27.75" customHeight="1" x14ac:dyDescent="0.25">
      <c r="A30" s="39"/>
      <c r="B30" s="56" t="s">
        <v>109</v>
      </c>
      <c r="C30" s="29" t="s">
        <v>27</v>
      </c>
      <c r="D30" s="30">
        <v>219</v>
      </c>
      <c r="E30" s="30">
        <v>538.63</v>
      </c>
      <c r="F30" s="59">
        <v>1</v>
      </c>
      <c r="G30" s="92">
        <v>117959.97</v>
      </c>
    </row>
    <row r="31" spans="1:7" ht="19.5" customHeight="1" x14ac:dyDescent="0.25">
      <c r="A31" s="39"/>
      <c r="B31" s="56" t="s">
        <v>76</v>
      </c>
      <c r="C31" s="29" t="s">
        <v>52</v>
      </c>
      <c r="D31" s="58">
        <v>2</v>
      </c>
      <c r="E31" s="60">
        <v>250</v>
      </c>
      <c r="F31" s="59">
        <v>1</v>
      </c>
      <c r="G31" s="92">
        <v>500</v>
      </c>
    </row>
    <row r="32" spans="1:7" ht="19.5" customHeight="1" x14ac:dyDescent="0.25">
      <c r="A32" s="39"/>
      <c r="B32" s="56" t="s">
        <v>80</v>
      </c>
      <c r="C32" s="88" t="s">
        <v>27</v>
      </c>
      <c r="D32" s="30">
        <v>13</v>
      </c>
      <c r="E32" s="60">
        <v>721.47</v>
      </c>
      <c r="F32" s="59">
        <v>1</v>
      </c>
      <c r="G32" s="92">
        <v>9379.11</v>
      </c>
    </row>
    <row r="33" spans="1:7" ht="19.5" customHeight="1" x14ac:dyDescent="0.25">
      <c r="A33" s="39"/>
      <c r="B33" s="56" t="s">
        <v>81</v>
      </c>
      <c r="C33" s="88"/>
      <c r="D33" s="58">
        <v>3</v>
      </c>
      <c r="E33" s="60">
        <v>4000</v>
      </c>
      <c r="F33" s="59">
        <v>1</v>
      </c>
      <c r="G33" s="92">
        <v>12000</v>
      </c>
    </row>
    <row r="34" spans="1:7" ht="19.5" customHeight="1" x14ac:dyDescent="0.25">
      <c r="A34" s="39"/>
      <c r="B34" s="56" t="s">
        <v>93</v>
      </c>
      <c r="C34" s="29" t="s">
        <v>52</v>
      </c>
      <c r="D34" s="58">
        <v>1</v>
      </c>
      <c r="E34" s="60">
        <v>6000</v>
      </c>
      <c r="F34" s="59">
        <v>1</v>
      </c>
      <c r="G34" s="92">
        <v>6000</v>
      </c>
    </row>
    <row r="35" spans="1:7" ht="19.5" customHeight="1" x14ac:dyDescent="0.25">
      <c r="A35" s="39"/>
      <c r="B35" s="56" t="s">
        <v>98</v>
      </c>
      <c r="C35" s="29" t="s">
        <v>99</v>
      </c>
      <c r="D35" s="58">
        <v>36</v>
      </c>
      <c r="E35" s="60">
        <v>432.22</v>
      </c>
      <c r="F35" s="59">
        <v>1</v>
      </c>
      <c r="G35" s="92">
        <v>15559.920000000002</v>
      </c>
    </row>
    <row r="36" spans="1:7" ht="19.5" customHeight="1" x14ac:dyDescent="0.25">
      <c r="A36" s="39"/>
      <c r="B36" s="56" t="s">
        <v>102</v>
      </c>
      <c r="C36" s="88" t="s">
        <v>27</v>
      </c>
      <c r="D36" s="30">
        <v>1.65</v>
      </c>
      <c r="E36" s="60">
        <v>868.78</v>
      </c>
      <c r="F36" s="59">
        <v>1</v>
      </c>
      <c r="G36" s="92">
        <v>1433.4869999999999</v>
      </c>
    </row>
    <row r="37" spans="1:7" ht="19.5" customHeight="1" x14ac:dyDescent="0.25">
      <c r="A37" s="39"/>
      <c r="B37" s="56" t="s">
        <v>103</v>
      </c>
      <c r="C37" s="88" t="s">
        <v>27</v>
      </c>
      <c r="D37" s="30">
        <v>1.65</v>
      </c>
      <c r="E37" s="60">
        <v>616.61</v>
      </c>
      <c r="F37" s="59">
        <v>1</v>
      </c>
      <c r="G37" s="92">
        <v>1017.4064999999999</v>
      </c>
    </row>
    <row r="38" spans="1:7" ht="30.75" customHeight="1" x14ac:dyDescent="0.25">
      <c r="A38" s="39"/>
      <c r="B38" s="56" t="s">
        <v>110</v>
      </c>
      <c r="C38" s="88" t="s">
        <v>27</v>
      </c>
      <c r="D38" s="30">
        <v>8.5</v>
      </c>
      <c r="E38" s="60">
        <v>721.47</v>
      </c>
      <c r="F38" s="59">
        <v>1</v>
      </c>
      <c r="G38" s="92">
        <v>6132.4949999999999</v>
      </c>
    </row>
    <row r="39" spans="1:7" ht="19.5" customHeight="1" x14ac:dyDescent="0.25">
      <c r="A39" s="39"/>
      <c r="B39" s="56" t="s">
        <v>111</v>
      </c>
      <c r="C39" s="88" t="s">
        <v>55</v>
      </c>
      <c r="D39" s="30">
        <v>1</v>
      </c>
      <c r="E39" s="60">
        <v>1411</v>
      </c>
      <c r="F39" s="59" t="s">
        <v>87</v>
      </c>
      <c r="G39" s="92">
        <v>1411</v>
      </c>
    </row>
    <row r="40" spans="1:7" ht="25.5" customHeight="1" x14ac:dyDescent="0.25">
      <c r="A40" s="39" t="s">
        <v>6</v>
      </c>
      <c r="B40" s="51" t="s">
        <v>34</v>
      </c>
      <c r="C40" s="29"/>
      <c r="D40" s="30"/>
      <c r="E40" s="60"/>
      <c r="F40" s="59"/>
      <c r="G40" s="94">
        <v>594063.72879999992</v>
      </c>
    </row>
    <row r="41" spans="1:7" ht="25.5" customHeight="1" x14ac:dyDescent="0.25">
      <c r="A41" s="39"/>
      <c r="B41" s="87" t="s">
        <v>92</v>
      </c>
      <c r="C41" s="29" t="s">
        <v>27</v>
      </c>
      <c r="D41" s="30">
        <v>20114.71</v>
      </c>
      <c r="E41" s="60">
        <v>0.82</v>
      </c>
      <c r="F41" s="59">
        <v>4</v>
      </c>
      <c r="G41" s="90">
        <v>65976.248799999987</v>
      </c>
    </row>
    <row r="42" spans="1:7" ht="26.25" customHeight="1" x14ac:dyDescent="0.25">
      <c r="A42" s="40"/>
      <c r="B42" s="78" t="s">
        <v>68</v>
      </c>
      <c r="C42" s="88" t="s">
        <v>55</v>
      </c>
      <c r="D42" s="58">
        <v>1</v>
      </c>
      <c r="E42" s="84" t="s">
        <v>87</v>
      </c>
      <c r="F42" s="59">
        <v>12</v>
      </c>
      <c r="G42" s="92">
        <v>105832.31999999999</v>
      </c>
    </row>
    <row r="43" spans="1:7" ht="19.5" customHeight="1" x14ac:dyDescent="0.25">
      <c r="A43" s="40"/>
      <c r="B43" s="78" t="s">
        <v>69</v>
      </c>
      <c r="C43" s="88" t="s">
        <v>55</v>
      </c>
      <c r="D43" s="58">
        <v>1</v>
      </c>
      <c r="E43" s="84" t="s">
        <v>87</v>
      </c>
      <c r="F43" s="59">
        <v>12</v>
      </c>
      <c r="G43" s="92">
        <v>202096.74000000002</v>
      </c>
    </row>
    <row r="44" spans="1:7" ht="13.5" customHeight="1" x14ac:dyDescent="0.25">
      <c r="A44" s="40"/>
      <c r="B44" s="78" t="s">
        <v>70</v>
      </c>
      <c r="C44" s="88" t="s">
        <v>55</v>
      </c>
      <c r="D44" s="58">
        <v>1</v>
      </c>
      <c r="E44" s="84" t="s">
        <v>87</v>
      </c>
      <c r="F44" s="59">
        <v>12</v>
      </c>
      <c r="G44" s="92">
        <v>70285.849999999991</v>
      </c>
    </row>
    <row r="45" spans="1:7" ht="13.5" customHeight="1" x14ac:dyDescent="0.25">
      <c r="A45" s="40"/>
      <c r="B45" s="78" t="s">
        <v>71</v>
      </c>
      <c r="C45" s="88" t="s">
        <v>55</v>
      </c>
      <c r="D45" s="58">
        <v>1</v>
      </c>
      <c r="E45" s="84" t="s">
        <v>87</v>
      </c>
      <c r="F45" s="59">
        <v>12</v>
      </c>
      <c r="G45" s="92">
        <v>41572.539999999994</v>
      </c>
    </row>
    <row r="46" spans="1:7" ht="23.25" customHeight="1" x14ac:dyDescent="0.25">
      <c r="A46" s="40"/>
      <c r="B46" s="78" t="s">
        <v>72</v>
      </c>
      <c r="C46" s="88" t="s">
        <v>55</v>
      </c>
      <c r="D46" s="58">
        <v>1</v>
      </c>
      <c r="E46" s="84" t="s">
        <v>87</v>
      </c>
      <c r="F46" s="59">
        <v>12</v>
      </c>
      <c r="G46" s="92">
        <v>108300.03</v>
      </c>
    </row>
    <row r="47" spans="1:7" ht="15" customHeight="1" x14ac:dyDescent="0.25">
      <c r="A47" s="79" t="s">
        <v>8</v>
      </c>
      <c r="B47" s="53" t="s">
        <v>12</v>
      </c>
      <c r="C47" s="88" t="s">
        <v>55</v>
      </c>
      <c r="D47" s="30">
        <v>20114.71</v>
      </c>
      <c r="E47" s="60">
        <v>0.73</v>
      </c>
      <c r="F47" s="59">
        <v>6</v>
      </c>
      <c r="G47" s="94">
        <v>88102.429799999998</v>
      </c>
    </row>
    <row r="48" spans="1:7" ht="15" customHeight="1" x14ac:dyDescent="0.25">
      <c r="A48" s="79" t="s">
        <v>90</v>
      </c>
      <c r="B48" s="53" t="s">
        <v>12</v>
      </c>
      <c r="C48" s="88" t="s">
        <v>55</v>
      </c>
      <c r="D48" s="30">
        <v>20114.71</v>
      </c>
      <c r="E48" s="60">
        <v>0.78</v>
      </c>
      <c r="F48" s="59">
        <v>6</v>
      </c>
      <c r="G48" s="94">
        <v>94136.842799999999</v>
      </c>
    </row>
    <row r="49" spans="1:7" ht="21" customHeight="1" x14ac:dyDescent="0.25">
      <c r="A49" s="79" t="s">
        <v>9</v>
      </c>
      <c r="B49" s="53" t="s">
        <v>156</v>
      </c>
      <c r="C49" s="88" t="s">
        <v>96</v>
      </c>
      <c r="D49" s="30">
        <v>1513.6</v>
      </c>
      <c r="E49" s="60">
        <v>95.01</v>
      </c>
      <c r="F49" s="59"/>
      <c r="G49" s="94">
        <v>143810.66</v>
      </c>
    </row>
    <row r="50" spans="1:7" ht="16.5" hidden="1" customHeight="1" x14ac:dyDescent="0.25">
      <c r="A50" s="79"/>
      <c r="B50" s="54" t="s">
        <v>35</v>
      </c>
      <c r="C50" s="88" t="s">
        <v>58</v>
      </c>
      <c r="D50" s="30"/>
      <c r="E50" s="60"/>
      <c r="F50" s="59"/>
      <c r="G50" s="92">
        <v>0</v>
      </c>
    </row>
    <row r="51" spans="1:7" ht="23.25" customHeight="1" x14ac:dyDescent="0.25">
      <c r="A51" s="79" t="s">
        <v>65</v>
      </c>
      <c r="B51" s="53" t="s">
        <v>36</v>
      </c>
      <c r="C51" s="88"/>
      <c r="D51" s="30"/>
      <c r="E51" s="60"/>
      <c r="F51" s="59"/>
      <c r="G51" s="94">
        <v>11542.130000000001</v>
      </c>
    </row>
    <row r="52" spans="1:7" ht="21" customHeight="1" x14ac:dyDescent="0.25">
      <c r="A52" s="79"/>
      <c r="B52" s="54" t="s">
        <v>37</v>
      </c>
      <c r="C52" s="88" t="s">
        <v>56</v>
      </c>
      <c r="D52" s="58">
        <v>357</v>
      </c>
      <c r="E52" s="60">
        <v>11.68</v>
      </c>
      <c r="F52" s="59">
        <v>1</v>
      </c>
      <c r="G52" s="92">
        <v>4169.76</v>
      </c>
    </row>
    <row r="53" spans="1:7" ht="21" customHeight="1" x14ac:dyDescent="0.25">
      <c r="A53" s="79"/>
      <c r="B53" s="54" t="s">
        <v>37</v>
      </c>
      <c r="C53" s="88" t="s">
        <v>56</v>
      </c>
      <c r="D53" s="58">
        <v>357</v>
      </c>
      <c r="E53" s="60">
        <v>13.68</v>
      </c>
      <c r="F53" s="59">
        <v>1</v>
      </c>
      <c r="G53" s="92">
        <v>4883.76</v>
      </c>
    </row>
    <row r="54" spans="1:7" ht="21" customHeight="1" x14ac:dyDescent="0.25">
      <c r="A54" s="79"/>
      <c r="B54" s="54" t="s">
        <v>113</v>
      </c>
      <c r="C54" s="88" t="s">
        <v>56</v>
      </c>
      <c r="D54" s="58">
        <v>1</v>
      </c>
      <c r="E54" s="60">
        <v>505.35</v>
      </c>
      <c r="F54" s="59">
        <v>1</v>
      </c>
      <c r="G54" s="92">
        <v>505.35</v>
      </c>
    </row>
    <row r="55" spans="1:7" ht="21" customHeight="1" x14ac:dyDescent="0.25">
      <c r="A55" s="79"/>
      <c r="B55" s="54" t="s">
        <v>112</v>
      </c>
      <c r="C55" s="88" t="s">
        <v>55</v>
      </c>
      <c r="D55" s="58">
        <v>2</v>
      </c>
      <c r="E55" s="60">
        <v>991.63</v>
      </c>
      <c r="F55" s="59">
        <v>1</v>
      </c>
      <c r="G55" s="92">
        <v>1983.26</v>
      </c>
    </row>
    <row r="56" spans="1:7" ht="15" customHeight="1" x14ac:dyDescent="0.25">
      <c r="A56" s="79" t="s">
        <v>66</v>
      </c>
      <c r="B56" s="53" t="s">
        <v>38</v>
      </c>
      <c r="C56" s="88"/>
      <c r="D56" s="58"/>
      <c r="E56" s="60"/>
      <c r="F56" s="59"/>
      <c r="G56" s="94">
        <v>347206.9</v>
      </c>
    </row>
    <row r="57" spans="1:7" ht="15" customHeight="1" x14ac:dyDescent="0.25">
      <c r="A57" s="79"/>
      <c r="B57" s="54" t="s">
        <v>39</v>
      </c>
      <c r="C57" s="88" t="s">
        <v>56</v>
      </c>
      <c r="D57" s="58">
        <v>10</v>
      </c>
      <c r="E57" s="60">
        <v>2669.9</v>
      </c>
      <c r="F57" s="59">
        <v>12</v>
      </c>
      <c r="G57" s="92">
        <v>320388</v>
      </c>
    </row>
    <row r="58" spans="1:7" ht="15" customHeight="1" x14ac:dyDescent="0.25">
      <c r="A58" s="79"/>
      <c r="B58" s="54" t="s">
        <v>40</v>
      </c>
      <c r="C58" s="88" t="s">
        <v>56</v>
      </c>
      <c r="D58" s="58">
        <v>10</v>
      </c>
      <c r="E58" s="60">
        <v>1650</v>
      </c>
      <c r="F58" s="59">
        <v>1</v>
      </c>
      <c r="G58" s="92">
        <v>16500</v>
      </c>
    </row>
    <row r="59" spans="1:7" ht="15" customHeight="1" x14ac:dyDescent="0.25">
      <c r="A59" s="79"/>
      <c r="B59" s="54" t="s">
        <v>95</v>
      </c>
      <c r="C59" s="88" t="s">
        <v>56</v>
      </c>
      <c r="D59" s="58">
        <v>2</v>
      </c>
      <c r="E59" s="60">
        <v>5159.45</v>
      </c>
      <c r="F59" s="59">
        <v>1</v>
      </c>
      <c r="G59" s="92">
        <v>10318.9</v>
      </c>
    </row>
    <row r="60" spans="1:7" ht="15" customHeight="1" x14ac:dyDescent="0.25">
      <c r="A60" s="79" t="s">
        <v>10</v>
      </c>
      <c r="B60" s="53" t="s">
        <v>41</v>
      </c>
      <c r="C60" s="88"/>
      <c r="D60" s="58"/>
      <c r="E60" s="60"/>
      <c r="F60" s="59"/>
      <c r="G60" s="94">
        <v>420000</v>
      </c>
    </row>
    <row r="61" spans="1:7" ht="22.5" customHeight="1" x14ac:dyDescent="0.25">
      <c r="A61" s="79"/>
      <c r="B61" s="54" t="s">
        <v>42</v>
      </c>
      <c r="C61" s="88" t="s">
        <v>56</v>
      </c>
      <c r="D61" s="58">
        <v>10</v>
      </c>
      <c r="E61" s="60">
        <v>3500</v>
      </c>
      <c r="F61" s="59">
        <v>12</v>
      </c>
      <c r="G61" s="92">
        <v>420000</v>
      </c>
    </row>
    <row r="62" spans="1:7" ht="1.5" hidden="1" customHeight="1" x14ac:dyDescent="0.25">
      <c r="A62" s="79"/>
      <c r="B62" s="54" t="s">
        <v>35</v>
      </c>
      <c r="C62" s="88" t="s">
        <v>56</v>
      </c>
      <c r="D62" s="30">
        <v>10</v>
      </c>
      <c r="E62" s="60">
        <v>13000</v>
      </c>
      <c r="F62" s="59"/>
      <c r="G62" s="92">
        <v>0</v>
      </c>
    </row>
    <row r="63" spans="1:7" ht="15" hidden="1" customHeight="1" x14ac:dyDescent="0.25">
      <c r="A63" s="79"/>
      <c r="B63" s="54" t="s">
        <v>59</v>
      </c>
      <c r="C63" s="88" t="s">
        <v>56</v>
      </c>
      <c r="D63" s="30">
        <v>10</v>
      </c>
      <c r="E63" s="60">
        <v>2670</v>
      </c>
      <c r="F63" s="59"/>
      <c r="G63" s="92">
        <v>0</v>
      </c>
    </row>
    <row r="64" spans="1:7" ht="15" customHeight="1" x14ac:dyDescent="0.25">
      <c r="A64" s="79" t="s">
        <v>11</v>
      </c>
      <c r="B64" s="50" t="s">
        <v>43</v>
      </c>
      <c r="C64" s="88" t="s">
        <v>55</v>
      </c>
      <c r="D64" s="30">
        <v>20114.71</v>
      </c>
      <c r="E64" s="60">
        <v>0.13</v>
      </c>
      <c r="F64" s="59">
        <v>12</v>
      </c>
      <c r="G64" s="94">
        <v>31378.9476</v>
      </c>
    </row>
    <row r="65" spans="1:7" ht="15.75" customHeight="1" x14ac:dyDescent="0.25">
      <c r="A65" s="79" t="s">
        <v>13</v>
      </c>
      <c r="B65" s="53" t="s">
        <v>7</v>
      </c>
      <c r="C65" s="29"/>
      <c r="D65" s="30"/>
      <c r="E65" s="60"/>
      <c r="F65" s="59"/>
      <c r="G65" s="94">
        <v>341179.29600000003</v>
      </c>
    </row>
    <row r="66" spans="1:7" ht="16.5" hidden="1" customHeight="1" x14ac:dyDescent="0.25">
      <c r="A66" s="79"/>
      <c r="B66" s="54" t="s">
        <v>44</v>
      </c>
      <c r="C66" s="29" t="s">
        <v>57</v>
      </c>
      <c r="D66" s="30">
        <v>3197.8</v>
      </c>
      <c r="E66" s="60">
        <v>0</v>
      </c>
      <c r="F66" s="59">
        <v>1</v>
      </c>
      <c r="G66" s="92">
        <v>0</v>
      </c>
    </row>
    <row r="67" spans="1:7" ht="16.5" customHeight="1" x14ac:dyDescent="0.25">
      <c r="A67" s="79"/>
      <c r="B67" s="54" t="s">
        <v>82</v>
      </c>
      <c r="C67" s="29" t="s">
        <v>57</v>
      </c>
      <c r="D67" s="30">
        <v>3187.4</v>
      </c>
      <c r="E67" s="60">
        <v>7.57</v>
      </c>
      <c r="F67" s="59">
        <v>12</v>
      </c>
      <c r="G67" s="92">
        <v>289543.41600000003</v>
      </c>
    </row>
    <row r="68" spans="1:7" ht="16.5" customHeight="1" x14ac:dyDescent="0.25">
      <c r="A68" s="79"/>
      <c r="B68" s="54" t="s">
        <v>44</v>
      </c>
      <c r="C68" s="29" t="s">
        <v>57</v>
      </c>
      <c r="D68" s="30">
        <v>3187.4</v>
      </c>
      <c r="E68" s="60">
        <v>1.8</v>
      </c>
      <c r="F68" s="59">
        <v>9</v>
      </c>
      <c r="G68" s="92">
        <v>51635.880000000005</v>
      </c>
    </row>
    <row r="69" spans="1:7" ht="15" customHeight="1" x14ac:dyDescent="0.25">
      <c r="A69" s="80" t="s">
        <v>94</v>
      </c>
      <c r="B69" s="68" t="s">
        <v>64</v>
      </c>
      <c r="C69" s="29"/>
      <c r="D69" s="30"/>
      <c r="E69" s="60"/>
      <c r="F69" s="59"/>
      <c r="G69" s="94">
        <v>352203.94579999999</v>
      </c>
    </row>
    <row r="70" spans="1:7" x14ac:dyDescent="0.25">
      <c r="A70" s="41"/>
      <c r="B70" s="54" t="s">
        <v>45</v>
      </c>
      <c r="C70" s="29" t="s">
        <v>57</v>
      </c>
      <c r="D70" s="30">
        <v>4413</v>
      </c>
      <c r="E70" s="60">
        <v>4.5</v>
      </c>
      <c r="F70" s="59">
        <v>12</v>
      </c>
      <c r="G70" s="92">
        <v>238302</v>
      </c>
    </row>
    <row r="71" spans="1:7" ht="1.5" hidden="1" customHeight="1" x14ac:dyDescent="0.25">
      <c r="A71" s="38"/>
      <c r="B71" s="54" t="s">
        <v>46</v>
      </c>
      <c r="C71" s="29" t="s">
        <v>57</v>
      </c>
      <c r="D71" s="30"/>
      <c r="E71" s="60">
        <v>1.82</v>
      </c>
      <c r="F71" s="59"/>
      <c r="G71" s="92">
        <v>0</v>
      </c>
    </row>
    <row r="72" spans="1:7" ht="21" customHeight="1" x14ac:dyDescent="0.25">
      <c r="A72" s="38"/>
      <c r="B72" s="54" t="s">
        <v>60</v>
      </c>
      <c r="C72" s="29" t="s">
        <v>27</v>
      </c>
      <c r="D72" s="30">
        <v>1446</v>
      </c>
      <c r="E72" s="60">
        <v>1.5</v>
      </c>
      <c r="F72" s="59">
        <v>2</v>
      </c>
      <c r="G72" s="92">
        <v>4338</v>
      </c>
    </row>
    <row r="73" spans="1:7" ht="0.75" customHeight="1" x14ac:dyDescent="0.25">
      <c r="A73" s="72"/>
      <c r="B73" s="73" t="s">
        <v>61</v>
      </c>
      <c r="C73" s="89" t="s">
        <v>27</v>
      </c>
      <c r="D73" s="74"/>
      <c r="E73" s="63">
        <v>12.58</v>
      </c>
      <c r="F73" s="75">
        <v>3</v>
      </c>
      <c r="G73" s="95">
        <v>0</v>
      </c>
    </row>
    <row r="74" spans="1:7" ht="19.5" customHeight="1" x14ac:dyDescent="0.25">
      <c r="A74" s="38"/>
      <c r="B74" s="55" t="s">
        <v>62</v>
      </c>
      <c r="C74" s="29" t="s">
        <v>55</v>
      </c>
      <c r="D74" s="58">
        <v>1</v>
      </c>
      <c r="E74" s="30">
        <v>27450</v>
      </c>
      <c r="F74" s="59">
        <v>1</v>
      </c>
      <c r="G74" s="92">
        <v>27450</v>
      </c>
    </row>
    <row r="75" spans="1:7" ht="19.5" customHeight="1" x14ac:dyDescent="0.25">
      <c r="A75" s="38"/>
      <c r="B75" s="55" t="s">
        <v>79</v>
      </c>
      <c r="C75" s="29" t="s">
        <v>55</v>
      </c>
      <c r="D75" s="58">
        <v>1</v>
      </c>
      <c r="E75" s="30">
        <v>15000</v>
      </c>
      <c r="F75" s="59">
        <v>1</v>
      </c>
      <c r="G75" s="92">
        <v>15000</v>
      </c>
    </row>
    <row r="76" spans="1:7" ht="19.5" customHeight="1" x14ac:dyDescent="0.25">
      <c r="A76" s="38"/>
      <c r="B76" s="55" t="s">
        <v>78</v>
      </c>
      <c r="C76" s="29" t="s">
        <v>55</v>
      </c>
      <c r="D76" s="58">
        <v>1</v>
      </c>
      <c r="E76" s="30">
        <v>13500</v>
      </c>
      <c r="F76" s="59">
        <v>1</v>
      </c>
      <c r="G76" s="92">
        <v>13500</v>
      </c>
    </row>
    <row r="77" spans="1:7" ht="27.75" customHeight="1" x14ac:dyDescent="0.25">
      <c r="A77" s="38"/>
      <c r="B77" s="55" t="s">
        <v>97</v>
      </c>
      <c r="C77" s="29" t="s">
        <v>27</v>
      </c>
      <c r="D77" s="30">
        <v>2442.66</v>
      </c>
      <c r="E77" s="30">
        <v>1.82</v>
      </c>
      <c r="F77" s="59">
        <v>9</v>
      </c>
      <c r="G77" s="92">
        <v>40010.770799999998</v>
      </c>
    </row>
    <row r="78" spans="1:7" ht="15" customHeight="1" x14ac:dyDescent="0.25">
      <c r="A78" s="38"/>
      <c r="B78" s="55" t="s">
        <v>73</v>
      </c>
      <c r="C78" s="29" t="s">
        <v>55</v>
      </c>
      <c r="D78" s="30">
        <v>150</v>
      </c>
      <c r="E78" s="30">
        <v>25.59</v>
      </c>
      <c r="F78" s="59">
        <v>1</v>
      </c>
      <c r="G78" s="92">
        <v>3838.5</v>
      </c>
    </row>
    <row r="79" spans="1:7" ht="15" customHeight="1" x14ac:dyDescent="0.25">
      <c r="A79" s="38"/>
      <c r="B79" s="55" t="s">
        <v>83</v>
      </c>
      <c r="C79" s="29" t="s">
        <v>27</v>
      </c>
      <c r="D79" s="30">
        <v>1806.67</v>
      </c>
      <c r="E79" s="30">
        <v>2.5</v>
      </c>
      <c r="F79" s="59">
        <v>1</v>
      </c>
      <c r="G79" s="92">
        <v>4516.6750000000002</v>
      </c>
    </row>
    <row r="80" spans="1:7" ht="13.5" customHeight="1" x14ac:dyDescent="0.25">
      <c r="A80" s="38"/>
      <c r="B80" s="55" t="s">
        <v>74</v>
      </c>
      <c r="C80" s="29" t="s">
        <v>55</v>
      </c>
      <c r="D80" s="59">
        <v>1</v>
      </c>
      <c r="E80" s="30">
        <v>1500</v>
      </c>
      <c r="F80" s="59">
        <v>1</v>
      </c>
      <c r="G80" s="92">
        <v>1500</v>
      </c>
    </row>
    <row r="81" spans="1:10" ht="13.5" customHeight="1" x14ac:dyDescent="0.25">
      <c r="A81" s="38"/>
      <c r="B81" s="55" t="s">
        <v>106</v>
      </c>
      <c r="C81" s="29" t="s">
        <v>107</v>
      </c>
      <c r="D81" s="59">
        <v>1</v>
      </c>
      <c r="E81" s="30">
        <v>2000</v>
      </c>
      <c r="F81" s="59">
        <v>1</v>
      </c>
      <c r="G81" s="92">
        <v>2000</v>
      </c>
    </row>
    <row r="82" spans="1:10" ht="13.5" customHeight="1" x14ac:dyDescent="0.25">
      <c r="A82" s="38"/>
      <c r="B82" s="55" t="s">
        <v>108</v>
      </c>
      <c r="C82" s="29" t="s">
        <v>55</v>
      </c>
      <c r="D82" s="59">
        <v>1</v>
      </c>
      <c r="E82" s="30">
        <v>1748</v>
      </c>
      <c r="F82" s="59">
        <v>1</v>
      </c>
      <c r="G82" s="92">
        <v>1748</v>
      </c>
    </row>
    <row r="83" spans="1:10" ht="27.75" customHeight="1" x14ac:dyDescent="0.25">
      <c r="A83" s="76"/>
      <c r="B83" s="77" t="s">
        <v>47</v>
      </c>
      <c r="C83" s="33"/>
      <c r="D83" s="33"/>
      <c r="E83" s="33"/>
      <c r="F83" s="33"/>
      <c r="G83" s="69">
        <v>4460501.0342000006</v>
      </c>
    </row>
    <row r="84" spans="1:10" x14ac:dyDescent="0.25">
      <c r="A84" s="13"/>
      <c r="B84" s="43" t="s">
        <v>49</v>
      </c>
      <c r="C84" s="64" t="s">
        <v>63</v>
      </c>
      <c r="D84" s="65">
        <v>146493</v>
      </c>
      <c r="E84" s="66">
        <v>4.8</v>
      </c>
      <c r="F84" s="67"/>
      <c r="G84" s="61">
        <v>686319</v>
      </c>
    </row>
    <row r="85" spans="1:10" x14ac:dyDescent="0.25">
      <c r="A85" s="13"/>
      <c r="B85" s="42" t="s">
        <v>48</v>
      </c>
      <c r="C85" s="34" t="s">
        <v>27</v>
      </c>
      <c r="D85" s="30">
        <v>20114.71</v>
      </c>
      <c r="E85" s="81">
        <v>0.3</v>
      </c>
      <c r="F85" s="35"/>
      <c r="G85" s="61">
        <v>16896.96</v>
      </c>
    </row>
    <row r="86" spans="1:10" x14ac:dyDescent="0.25">
      <c r="A86" s="13"/>
      <c r="B86" s="42" t="s">
        <v>50</v>
      </c>
      <c r="C86" s="34" t="s">
        <v>27</v>
      </c>
      <c r="D86" s="30">
        <v>20114.71</v>
      </c>
      <c r="E86" s="81">
        <v>7.0000000000000007E-2</v>
      </c>
      <c r="F86" s="35"/>
      <c r="G86" s="61">
        <v>72417.600000000006</v>
      </c>
    </row>
    <row r="87" spans="1:10" x14ac:dyDescent="0.25">
      <c r="A87" s="13"/>
      <c r="B87" s="13" t="s">
        <v>67</v>
      </c>
      <c r="C87" s="36"/>
      <c r="D87" s="12"/>
      <c r="E87" s="36"/>
      <c r="F87" s="36"/>
      <c r="G87" s="31">
        <v>5236134.5942000002</v>
      </c>
    </row>
    <row r="88" spans="1:10" x14ac:dyDescent="0.25">
      <c r="A88" s="13"/>
      <c r="B88" s="82" t="s">
        <v>85</v>
      </c>
      <c r="C88" s="36"/>
      <c r="D88" s="12"/>
      <c r="E88" s="36"/>
      <c r="F88" s="36"/>
      <c r="G88" s="31"/>
    </row>
    <row r="89" spans="1:10" x14ac:dyDescent="0.25">
      <c r="B89" s="20" t="s">
        <v>84</v>
      </c>
      <c r="C89" s="21"/>
      <c r="D89" s="21"/>
      <c r="E89" s="22"/>
      <c r="F89" s="23"/>
      <c r="G89" s="83">
        <v>5269266.4400000004</v>
      </c>
      <c r="J89" s="10"/>
    </row>
    <row r="90" spans="1:10" x14ac:dyDescent="0.25">
      <c r="B90" s="24" t="s">
        <v>51</v>
      </c>
      <c r="C90" s="85"/>
      <c r="D90" s="85"/>
      <c r="E90" s="85"/>
      <c r="F90" s="86"/>
      <c r="G90" s="32">
        <v>789681.23</v>
      </c>
      <c r="J90" s="10"/>
    </row>
    <row r="91" spans="1:10" x14ac:dyDescent="0.25">
      <c r="B91" s="25" t="s">
        <v>158</v>
      </c>
      <c r="C91" s="26"/>
      <c r="D91" s="26"/>
      <c r="E91" s="27"/>
      <c r="F91" s="28"/>
      <c r="G91" s="32">
        <v>5236134.59</v>
      </c>
    </row>
    <row r="92" spans="1:10" x14ac:dyDescent="0.25">
      <c r="B92" s="71" t="s">
        <v>159</v>
      </c>
      <c r="C92" s="70"/>
      <c r="D92" s="70"/>
      <c r="E92" s="70"/>
      <c r="F92" s="70"/>
      <c r="G92" s="69">
        <v>756549.37999999896</v>
      </c>
    </row>
    <row r="93" spans="1:10" x14ac:dyDescent="0.25">
      <c r="C93" s="12"/>
      <c r="D93" s="12"/>
      <c r="E93" s="12"/>
      <c r="F93" s="12"/>
    </row>
    <row r="94" spans="1:10" x14ac:dyDescent="0.25">
      <c r="B94" s="11"/>
      <c r="C94" s="96"/>
      <c r="D94" s="12"/>
      <c r="E94" s="12"/>
      <c r="F94" s="12"/>
      <c r="G94" s="97"/>
    </row>
    <row r="95" spans="1:10" x14ac:dyDescent="0.25">
      <c r="C95" s="12"/>
      <c r="D95" s="12"/>
      <c r="E95" s="12"/>
      <c r="F95" s="12"/>
    </row>
    <row r="96" spans="1:10" x14ac:dyDescent="0.25">
      <c r="C96" s="12"/>
      <c r="D96" s="12"/>
      <c r="E96" s="12"/>
      <c r="F96" s="12"/>
    </row>
    <row r="98" spans="2:2" x14ac:dyDescent="0.25">
      <c r="B98" t="s">
        <v>86</v>
      </c>
    </row>
  </sheetData>
  <mergeCells count="11">
    <mergeCell ref="E16:E17"/>
    <mergeCell ref="E2:G2"/>
    <mergeCell ref="E3:G3"/>
    <mergeCell ref="E1:F1"/>
    <mergeCell ref="A5:F5"/>
    <mergeCell ref="A6:F6"/>
    <mergeCell ref="F16:F17"/>
    <mergeCell ref="A16:A17"/>
    <mergeCell ref="B16:B17"/>
    <mergeCell ref="C16:C17"/>
    <mergeCell ref="D16:D17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J9" sqref="J9"/>
    </sheetView>
  </sheetViews>
  <sheetFormatPr defaultRowHeight="15" x14ac:dyDescent="0.25"/>
  <cols>
    <col min="1" max="1" width="3.42578125" style="99" customWidth="1"/>
    <col min="2" max="2" width="28.85546875" style="99" customWidth="1"/>
    <col min="3" max="3" width="30.5703125" style="99" customWidth="1"/>
    <col min="4" max="4" width="10.140625" style="99" customWidth="1"/>
    <col min="5" max="5" width="7.28515625" style="99" customWidth="1"/>
    <col min="6" max="6" width="9.7109375" style="99" customWidth="1"/>
    <col min="7" max="7" width="4.42578125" style="99" customWidth="1"/>
    <col min="8" max="9" width="13.28515625" style="99" bestFit="1" customWidth="1"/>
    <col min="10" max="16384" width="9.140625" style="99"/>
  </cols>
  <sheetData>
    <row r="1" spans="1:9" x14ac:dyDescent="0.25">
      <c r="C1" t="s">
        <v>15</v>
      </c>
      <c r="D1"/>
      <c r="E1"/>
      <c r="F1"/>
    </row>
    <row r="2" spans="1:9" x14ac:dyDescent="0.25">
      <c r="C2" t="s">
        <v>114</v>
      </c>
      <c r="D2"/>
      <c r="E2"/>
      <c r="F2"/>
    </row>
    <row r="3" spans="1:9" x14ac:dyDescent="0.25">
      <c r="C3" t="s">
        <v>115</v>
      </c>
      <c r="D3"/>
      <c r="E3"/>
      <c r="F3"/>
    </row>
    <row r="4" spans="1:9" ht="25.5" customHeight="1" x14ac:dyDescent="0.25">
      <c r="B4" s="154" t="s">
        <v>116</v>
      </c>
      <c r="C4" s="154"/>
      <c r="D4" s="154"/>
      <c r="E4" s="154"/>
      <c r="F4" s="154"/>
    </row>
    <row r="5" spans="1:9" x14ac:dyDescent="0.25">
      <c r="B5" s="154" t="s">
        <v>117</v>
      </c>
      <c r="C5" s="154"/>
      <c r="D5" s="154"/>
      <c r="E5" s="154"/>
      <c r="F5" s="100"/>
    </row>
    <row r="6" spans="1:9" x14ac:dyDescent="0.25">
      <c r="B6" s="101" t="s">
        <v>118</v>
      </c>
      <c r="C6" s="101"/>
      <c r="D6" s="102"/>
      <c r="E6" s="103"/>
      <c r="F6" s="103">
        <v>20114.71</v>
      </c>
    </row>
    <row r="7" spans="1:9" ht="17.25" customHeight="1" x14ac:dyDescent="0.25">
      <c r="B7" s="104" t="s">
        <v>119</v>
      </c>
      <c r="C7" s="104"/>
      <c r="D7" s="105"/>
      <c r="E7" s="106"/>
      <c r="F7" s="106">
        <v>19.170000000000002</v>
      </c>
      <c r="H7" s="107"/>
      <c r="I7" s="107"/>
    </row>
    <row r="8" spans="1:9" ht="18" customHeight="1" x14ac:dyDescent="0.25">
      <c r="B8" s="101" t="s">
        <v>120</v>
      </c>
      <c r="C8" s="108"/>
      <c r="D8" s="109"/>
      <c r="E8" s="110"/>
      <c r="F8" s="110">
        <v>12</v>
      </c>
    </row>
    <row r="9" spans="1:9" ht="26.25" customHeight="1" x14ac:dyDescent="0.25">
      <c r="A9" s="111" t="s">
        <v>121</v>
      </c>
      <c r="B9" s="112" t="s">
        <v>122</v>
      </c>
      <c r="C9" s="112" t="s">
        <v>123</v>
      </c>
      <c r="D9" s="113" t="s">
        <v>124</v>
      </c>
      <c r="E9" s="113" t="s">
        <v>125</v>
      </c>
      <c r="F9" s="114" t="s">
        <v>126</v>
      </c>
    </row>
    <row r="10" spans="1:9" ht="36.75" customHeight="1" x14ac:dyDescent="0.25">
      <c r="A10" s="111">
        <v>1</v>
      </c>
      <c r="B10" s="114" t="s">
        <v>127</v>
      </c>
      <c r="C10" s="115" t="s">
        <v>128</v>
      </c>
      <c r="D10" s="114" t="s">
        <v>129</v>
      </c>
      <c r="E10" s="116">
        <v>3.8</v>
      </c>
      <c r="F10" s="117">
        <f>E10*F6*F8</f>
        <v>917230.77599999984</v>
      </c>
    </row>
    <row r="11" spans="1:9" ht="48.75" customHeight="1" x14ac:dyDescent="0.25">
      <c r="A11" s="111">
        <v>2</v>
      </c>
      <c r="B11" s="118" t="s">
        <v>130</v>
      </c>
      <c r="C11" s="115" t="s">
        <v>157</v>
      </c>
      <c r="D11" s="114" t="s">
        <v>129</v>
      </c>
      <c r="E11" s="119">
        <v>1.65</v>
      </c>
      <c r="F11" s="120">
        <f>F6*E11*F8</f>
        <v>398271.25799999991</v>
      </c>
    </row>
    <row r="12" spans="1:9" ht="36" customHeight="1" x14ac:dyDescent="0.25">
      <c r="A12" s="111">
        <v>3</v>
      </c>
      <c r="B12" s="115" t="s">
        <v>131</v>
      </c>
      <c r="C12" s="115" t="s">
        <v>132</v>
      </c>
      <c r="D12" s="114" t="s">
        <v>129</v>
      </c>
      <c r="E12" s="121">
        <v>2.35</v>
      </c>
      <c r="F12" s="120">
        <f>F6*E12*F8</f>
        <v>567234.82200000004</v>
      </c>
      <c r="G12" s="107"/>
      <c r="H12" s="107"/>
    </row>
    <row r="13" spans="1:9" ht="33" customHeight="1" x14ac:dyDescent="0.25">
      <c r="A13" s="111">
        <v>4</v>
      </c>
      <c r="B13" s="115" t="s">
        <v>133</v>
      </c>
      <c r="C13" s="115" t="s">
        <v>134</v>
      </c>
      <c r="D13" s="114" t="s">
        <v>129</v>
      </c>
      <c r="E13" s="121">
        <v>0.82</v>
      </c>
      <c r="F13" s="120">
        <f>E13*F6*F8</f>
        <v>197928.74639999995</v>
      </c>
      <c r="G13" s="107"/>
      <c r="H13" s="107"/>
    </row>
    <row r="14" spans="1:9" ht="36" customHeight="1" x14ac:dyDescent="0.25">
      <c r="A14" s="111">
        <v>5</v>
      </c>
      <c r="B14" s="115" t="s">
        <v>135</v>
      </c>
      <c r="C14" s="115" t="s">
        <v>136</v>
      </c>
      <c r="D14" s="114" t="s">
        <v>129</v>
      </c>
      <c r="E14" s="121">
        <v>0.87</v>
      </c>
      <c r="F14" s="120">
        <f>F6*E14*F8</f>
        <v>209997.5724</v>
      </c>
      <c r="G14" s="107"/>
      <c r="H14" s="107"/>
    </row>
    <row r="15" spans="1:9" ht="26.25" customHeight="1" x14ac:dyDescent="0.25">
      <c r="A15" s="111">
        <v>6</v>
      </c>
      <c r="B15" s="115" t="s">
        <v>137</v>
      </c>
      <c r="C15" s="115" t="s">
        <v>138</v>
      </c>
      <c r="D15" s="114" t="s">
        <v>129</v>
      </c>
      <c r="E15" s="121">
        <v>2.5</v>
      </c>
      <c r="F15" s="120">
        <f>F6*E15*F8</f>
        <v>603441.29999999993</v>
      </c>
      <c r="G15" s="107"/>
      <c r="H15" s="107"/>
    </row>
    <row r="16" spans="1:9" ht="22.5" customHeight="1" x14ac:dyDescent="0.25">
      <c r="A16" s="111">
        <v>7</v>
      </c>
      <c r="B16" s="115" t="s">
        <v>139</v>
      </c>
      <c r="C16" s="115" t="s">
        <v>140</v>
      </c>
      <c r="D16" s="114" t="s">
        <v>129</v>
      </c>
      <c r="E16" s="121">
        <v>0.17</v>
      </c>
      <c r="F16" s="120">
        <f>F6*E16*F8</f>
        <v>41034.008399999999</v>
      </c>
      <c r="G16" s="107"/>
      <c r="H16" s="107"/>
    </row>
    <row r="17" spans="1:9" ht="30" customHeight="1" x14ac:dyDescent="0.25">
      <c r="A17" s="111">
        <v>8</v>
      </c>
      <c r="B17" s="115" t="s">
        <v>141</v>
      </c>
      <c r="C17" s="115" t="s">
        <v>142</v>
      </c>
      <c r="D17" s="114" t="s">
        <v>129</v>
      </c>
      <c r="E17" s="121">
        <v>0.12</v>
      </c>
      <c r="F17" s="120">
        <f>F6*E17*F8</f>
        <v>28965.182399999998</v>
      </c>
      <c r="G17" s="107"/>
      <c r="H17" s="107"/>
    </row>
    <row r="18" spans="1:9" ht="36.75" customHeight="1" x14ac:dyDescent="0.25">
      <c r="A18" s="111">
        <v>9</v>
      </c>
      <c r="B18" s="115" t="s">
        <v>143</v>
      </c>
      <c r="C18" s="115" t="s">
        <v>144</v>
      </c>
      <c r="D18" s="114" t="s">
        <v>129</v>
      </c>
      <c r="E18" s="121">
        <v>1.1499999999999999</v>
      </c>
      <c r="F18" s="120">
        <f>F6*E18*F8</f>
        <v>277582.99799999996</v>
      </c>
      <c r="G18" s="107"/>
      <c r="H18" s="107"/>
    </row>
    <row r="19" spans="1:9" ht="40.5" customHeight="1" x14ac:dyDescent="0.25">
      <c r="A19" s="111">
        <v>10</v>
      </c>
      <c r="B19" s="115" t="s">
        <v>145</v>
      </c>
      <c r="C19" s="115" t="s">
        <v>144</v>
      </c>
      <c r="D19" s="114" t="s">
        <v>129</v>
      </c>
      <c r="E19" s="121">
        <v>2.2599999999999998</v>
      </c>
      <c r="F19" s="120">
        <f>F6*E19*F8</f>
        <v>545510.93519999995</v>
      </c>
      <c r="G19" s="107"/>
      <c r="H19" s="107"/>
    </row>
    <row r="20" spans="1:9" ht="36" customHeight="1" x14ac:dyDescent="0.25">
      <c r="A20" s="111">
        <v>11</v>
      </c>
      <c r="B20" s="115" t="s">
        <v>146</v>
      </c>
      <c r="C20" s="115" t="s">
        <v>144</v>
      </c>
      <c r="D20" s="114" t="s">
        <v>129</v>
      </c>
      <c r="E20" s="121">
        <v>1.9</v>
      </c>
      <c r="F20" s="120">
        <f>F6*E20*F8</f>
        <v>458615.38799999992</v>
      </c>
      <c r="G20" s="107"/>
      <c r="H20" s="107"/>
    </row>
    <row r="21" spans="1:9" ht="39" customHeight="1" x14ac:dyDescent="0.25">
      <c r="A21" s="111">
        <v>12</v>
      </c>
      <c r="B21" s="115" t="s">
        <v>147</v>
      </c>
      <c r="C21" s="115" t="s">
        <v>144</v>
      </c>
      <c r="D21" s="114" t="s">
        <v>129</v>
      </c>
      <c r="E21" s="121">
        <v>1.58</v>
      </c>
      <c r="F21" s="120">
        <f>F6*E21*F8</f>
        <v>381374.90159999998</v>
      </c>
      <c r="G21" s="107"/>
      <c r="H21" s="107"/>
      <c r="I21" s="107"/>
    </row>
    <row r="22" spans="1:9" ht="27.75" customHeight="1" x14ac:dyDescent="0.25">
      <c r="A22" s="122"/>
      <c r="B22" s="155" t="s">
        <v>148</v>
      </c>
      <c r="C22" s="156"/>
      <c r="D22" s="123"/>
      <c r="E22" s="124">
        <f>SUM(E10:E21)</f>
        <v>19.169999999999995</v>
      </c>
      <c r="F22" s="125">
        <f>F21+F20+F19+F18+F17+F16+F15+F14+F13+F12+F11+F10</f>
        <v>4627187.8883999996</v>
      </c>
      <c r="H22" s="107"/>
      <c r="I22" s="107"/>
    </row>
    <row r="23" spans="1:9" x14ac:dyDescent="0.25">
      <c r="A23" s="126">
        <v>13</v>
      </c>
      <c r="B23" s="127" t="s">
        <v>149</v>
      </c>
      <c r="C23" s="128"/>
      <c r="D23" s="114" t="s">
        <v>129</v>
      </c>
      <c r="E23" s="129">
        <v>7.0000000000000007E-2</v>
      </c>
      <c r="F23" s="130">
        <f>E23*F6*F8</f>
        <v>16896.356400000001</v>
      </c>
    </row>
    <row r="24" spans="1:9" ht="17.25" customHeight="1" x14ac:dyDescent="0.25">
      <c r="A24" s="126">
        <v>14</v>
      </c>
      <c r="B24" s="127" t="s">
        <v>150</v>
      </c>
      <c r="C24" s="131"/>
      <c r="D24" s="114" t="s">
        <v>129</v>
      </c>
      <c r="E24" s="132">
        <v>0.3</v>
      </c>
      <c r="F24" s="130">
        <f>E24*F6*F8</f>
        <v>72412.955999999991</v>
      </c>
    </row>
    <row r="25" spans="1:9" ht="16.5" customHeight="1" x14ac:dyDescent="0.25">
      <c r="A25" s="126">
        <v>15</v>
      </c>
      <c r="B25" s="127" t="s">
        <v>151</v>
      </c>
      <c r="C25" s="131"/>
      <c r="D25" s="114" t="s">
        <v>129</v>
      </c>
      <c r="E25" s="132">
        <v>2.85</v>
      </c>
      <c r="F25" s="130">
        <f>E25*F6*F8</f>
        <v>687923.08199999994</v>
      </c>
    </row>
    <row r="26" spans="1:9" ht="22.5" x14ac:dyDescent="0.25">
      <c r="A26" s="133"/>
      <c r="B26" s="134"/>
      <c r="C26" s="135" t="s">
        <v>152</v>
      </c>
      <c r="D26" s="136" t="s">
        <v>129</v>
      </c>
      <c r="E26" s="137">
        <f>E22+E23+E24+E25</f>
        <v>22.389999999999997</v>
      </c>
      <c r="F26" s="138">
        <f>F22+F23+F24+F25</f>
        <v>5404420.2828000002</v>
      </c>
    </row>
    <row r="27" spans="1:9" ht="27" customHeight="1" x14ac:dyDescent="0.25">
      <c r="A27" s="139"/>
      <c r="B27" s="140" t="s">
        <v>153</v>
      </c>
      <c r="C27" s="141"/>
      <c r="D27" s="142"/>
    </row>
    <row r="28" spans="1:9" ht="29.25" customHeight="1" x14ac:dyDescent="0.25">
      <c r="A28" s="139"/>
      <c r="B28" s="143" t="s">
        <v>154</v>
      </c>
      <c r="C28" s="157" t="s">
        <v>155</v>
      </c>
      <c r="D28" s="157"/>
      <c r="E28" s="157"/>
      <c r="F28" s="157"/>
    </row>
  </sheetData>
  <mergeCells count="4">
    <mergeCell ref="B4:F4"/>
    <mergeCell ref="B5:E5"/>
    <mergeCell ref="B22:C22"/>
    <mergeCell ref="C28:F28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2022-03-23T08:50:41Z</dcterms:modified>
</cp:coreProperties>
</file>